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7365" activeTab="0"/>
  </bookViews>
  <sheets>
    <sheet name="МБТ 2015" sheetId="1" r:id="rId1"/>
    <sheet name="МБТ 2015 раб" sheetId="2" r:id="rId2"/>
    <sheet name="Остатки" sheetId="3" r:id="rId3"/>
  </sheets>
  <definedNames>
    <definedName name="_xlnm.Print_Titles" localSheetId="0">'МБТ 2015'!$4:$4</definedName>
    <definedName name="_xlnm.Print_Titles" localSheetId="1">'МБТ 2015 раб'!$4:$4</definedName>
  </definedNames>
  <calcPr fullCalcOnLoad="1"/>
</workbook>
</file>

<file path=xl/comments1.xml><?xml version="1.0" encoding="utf-8"?>
<comments xmlns="http://schemas.openxmlformats.org/spreadsheetml/2006/main">
  <authors>
    <author>Kstolyarova</author>
  </authors>
  <commentList>
    <comment ref="A32" authorId="0">
      <text>
        <r>
          <rPr>
            <b/>
            <sz val="9"/>
            <rFont val="Tahoma"/>
            <family val="2"/>
          </rPr>
          <t>Kstolyarova:</t>
        </r>
        <r>
          <rPr>
            <sz val="9"/>
            <rFont val="Tahoma"/>
            <family val="2"/>
          </rPr>
          <t xml:space="preserve">
2013: на оплату жк услуг отдельным категориям граждан
</t>
        </r>
      </text>
    </comment>
  </commentList>
</comments>
</file>

<file path=xl/comments2.xml><?xml version="1.0" encoding="utf-8"?>
<comments xmlns="http://schemas.openxmlformats.org/spreadsheetml/2006/main">
  <authors>
    <author>Kstolyarova</author>
  </authors>
  <commentList>
    <comment ref="A26" authorId="0">
      <text>
        <r>
          <rPr>
            <b/>
            <sz val="9"/>
            <rFont val="Tahoma"/>
            <family val="2"/>
          </rPr>
          <t>Kstolyarova:</t>
        </r>
        <r>
          <rPr>
            <sz val="9"/>
            <rFont val="Tahoma"/>
            <family val="2"/>
          </rPr>
          <t xml:space="preserve">
2013: на оплату жк услуг отдельным категориям граждан
</t>
        </r>
      </text>
    </comment>
  </commentList>
</comments>
</file>

<file path=xl/sharedStrings.xml><?xml version="1.0" encoding="utf-8"?>
<sst xmlns="http://schemas.openxmlformats.org/spreadsheetml/2006/main" count="111" uniqueCount="63">
  <si>
    <t>Наименование</t>
  </si>
  <si>
    <t>на осуществление мероприятий по организации питания в муниципальных общеобразовательных учреждениях</t>
  </si>
  <si>
    <t>на организацию отдыха детей в каникулярное время</t>
  </si>
  <si>
    <t>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</si>
  <si>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</si>
  <si>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</si>
  <si>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Субсидии:</t>
  </si>
  <si>
    <t>Субвенции:</t>
  </si>
  <si>
    <t>Иные межбюджетные трансферты:</t>
  </si>
  <si>
    <t>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</si>
  <si>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на осуществление государственного полномочия по созданию административных комиссий</t>
  </si>
  <si>
    <t>на осуществление переданного органам местного самоуправления муниципального образования "город Екатеринбург" государственного полномочия Свердловской области по организации оказания медицинской помощи</t>
  </si>
  <si>
    <t>Возврат остатков</t>
  </si>
  <si>
    <t>БЕЗВОЗМЕЗДНЫЕ ПОСТУПЛЕНИЯ, С УЧЕТОМ ВОЗВРАТА ОСТАТКОВ ПРОШЛЫХ ЛЕТ</t>
  </si>
  <si>
    <t>БЕЗВОЗМЕЗДНЫЕ ПОСТУПЛЕНИЯ, ВСЕГО (межбюджетные трансферты)</t>
  </si>
  <si>
    <t>Детализированные межбюджетные трансферты, тыс. руб.</t>
  </si>
  <si>
    <t>на обеспечение мероприятий по оборудованию спортивных площадок в муниципальных общеобразовательных организациях</t>
  </si>
  <si>
    <t>на осуществление государственного полномочия Свердловской области по предоставлению гражданам меры социальной поддержки по частичному освобождению от платы за коммунальные услуги</t>
  </si>
  <si>
    <t>на строительство, реконструкцию и капитальный ремонт автомобильных дорог общего пользования местного значения в рамках подготовки к чемпионату мира по футболу 2018 года</t>
  </si>
  <si>
    <t>на приобретение автобусов, работающих на газомоторном топливе, в рамках подготовки города Екатеринбурга к проведению в 2018 году чемпионата мира по футболу</t>
  </si>
  <si>
    <t>на завершение капитального ремонта здания, строительство паркинга, благоустройство территории, приобретение оборудования для Екатеринбургского театра юного зрителя</t>
  </si>
  <si>
    <t>2015, утверждено, Решение ЕГД от 23.12.2014 № 37/26</t>
  </si>
  <si>
    <t>2015, исполнение I кв</t>
  </si>
  <si>
    <t>%</t>
  </si>
  <si>
    <t>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в муниципальных общеобразовательных организациях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</si>
  <si>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</si>
  <si>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 строительство объектов социальной сферы на территории планировочного района "Академический" в городе Екатеринбурге</t>
  </si>
  <si>
    <t xml:space="preserve">на строительство и реконструкцию автомобильных дорог общего пользования местного значения </t>
  </si>
  <si>
    <t xml:space="preserve">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 </t>
  </si>
  <si>
    <t>на капитальный ремонт и приведение в соответствие требованиям пожарной безопасности и санитарного законодательства зданий и сооружений муниципальных загородных оздоровительных лагерей</t>
  </si>
  <si>
    <t>на капитальный ремонт и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</si>
  <si>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на создание дополнительных мест в муниципальных системах дошкольного образования</t>
  </si>
  <si>
    <t>на строительство и реконструкцию объектов муниципальной собственности физической культуры и массового спорта</t>
  </si>
  <si>
    <t>на строительство и реконструкцию зданий дошкольных образовательных организаций</t>
  </si>
  <si>
    <t>на 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</si>
  <si>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на проведение мероприятий по информатизации муниципальных образований в рамках подпрограммы "Информационное общество Свердловской области"</t>
  </si>
  <si>
    <t>на осуществление государственного полномочия Свердловской области по постановке на учет и учету граждан РФ,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</si>
  <si>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на обеспечение бесплатного проезда детей-сирот и детей, оставшихся без попечения родителей</t>
  </si>
  <si>
    <t>на ремонт улично-дорожной сети города Екатеринбурга как административного центра Свердловской области ("Столица")</t>
  </si>
  <si>
    <t>предоставление грантов Губернатора Свердловской области учреждениям культуры и искусства, фондам, некоммерческим партнерствам и автономным некоммерческим организациям, осуществляющим культурную деятельность на территории Свердловской области</t>
  </si>
  <si>
    <t>на обеспечение изъятия в муниципальную собственность земельных участков и (или) расположенных на них объектов недвижимого имущества, иного имущества, попадающих в соответствие с документацией по планировке территории в границу территории размещения объектов инфраструктуры для проведения чемпионата мира по футболу в 2018 году, для размещения объектов улично-дорожной сети</t>
  </si>
  <si>
    <t>на приобретение и установку электронной системы судейства и хронометража для пдавания с информационным табло для муниципальной специализированной детско-юношеской спортивной школы олимпийского резерва "Юность"</t>
  </si>
  <si>
    <t>Всего:</t>
  </si>
  <si>
    <t>на проектирование, строительство и реконструкцию автомобильных дорог общего пользования местного значения в рамках подпрограммы "Содействие развитию муниципального образования "город Екатеринбург" как центра Свердловской области" - "Столица"</t>
  </si>
  <si>
    <t>на софинансирование социальных выплат молодым семьям на приобретение (строительство) жилья</t>
  </si>
  <si>
    <t>на софинансирование социальных выплат молодым семьям на приобретение (строительство) жилья (федеральный бюджет)</t>
  </si>
  <si>
    <t>на приобретение автобусов</t>
  </si>
  <si>
    <t>резервный фонд</t>
  </si>
  <si>
    <t>2015, утверждено, Решение ЕГД от 09.06.2015 № 16/35</t>
  </si>
  <si>
    <t>2015, исполнение I полугодие</t>
  </si>
  <si>
    <t>Приложение 2 к Аналитической справке об исполнении бюджета Екатеринбурга за I полугодие 2015 года</t>
  </si>
  <si>
    <t>средства из резервного фонда Правительства Свердловской области</t>
  </si>
  <si>
    <t>Субсидии и иные межбюджетные трансферты прошлых лет (I кв)</t>
  </si>
  <si>
    <t>2015, исполнение  9 месяцев</t>
  </si>
  <si>
    <t>на строительство и реконструкцию зданий дошкольных образовательных организаций за счет средств федерального бюджета</t>
  </si>
  <si>
    <t>на строительство и реконструкцию зданий муниципальных дошкольных образовательных организаций</t>
  </si>
  <si>
    <t>на обеспечение подготовки молодых граждан к военной службе</t>
  </si>
  <si>
    <t>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</si>
  <si>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 осуществление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</t>
  </si>
  <si>
    <t>на обеспечение осуществления мероприятий по приоритетным направлениям работы с молодежью на территории Свердловской области</t>
  </si>
  <si>
    <t>на предоставление социальных выплат молодым семьям на погашение основной суммы долга и процентов по ипотечным кредитам</t>
  </si>
  <si>
    <t>на комплектование книжных фондов библиотек муниципальных образований и государственных библиотек городов Москвы и Санкт-Петербурга</t>
  </si>
  <si>
    <t>Приложение 2 к Аналитической справке об исполнении бюджета Екатеринбурга за 9 месяцев 2015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</si>
</sst>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5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164" fontId="46" fillId="0" borderId="10" xfId="0" applyNumberFormat="1" applyFont="1" applyFill="1" applyBorder="1" applyAlignment="1">
      <alignment vertical="center"/>
    </xf>
    <xf numFmtId="165" fontId="46" fillId="0" borderId="10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164" fontId="45" fillId="0" borderId="10" xfId="0" applyNumberFormat="1" applyFont="1" applyFill="1" applyBorder="1" applyAlignment="1">
      <alignment vertical="center"/>
    </xf>
    <xf numFmtId="165" fontId="45" fillId="0" borderId="10" xfId="0" applyNumberFormat="1" applyFont="1" applyFill="1" applyBorder="1" applyAlignment="1">
      <alignment vertical="center"/>
    </xf>
    <xf numFmtId="0" fontId="45" fillId="0" borderId="10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/>
    </xf>
    <xf numFmtId="0" fontId="46" fillId="0" borderId="10" xfId="0" applyNumberFormat="1" applyFont="1" applyFill="1" applyBorder="1" applyAlignment="1">
      <alignment vertical="center" wrapText="1"/>
    </xf>
    <xf numFmtId="0" fontId="45" fillId="0" borderId="0" xfId="0" applyFont="1" applyFill="1" applyAlignment="1">
      <alignment vertical="center" wrapText="1"/>
    </xf>
    <xf numFmtId="165" fontId="45" fillId="0" borderId="0" xfId="0" applyNumberFormat="1" applyFont="1" applyFill="1" applyAlignment="1">
      <alignment vertical="center"/>
    </xf>
    <xf numFmtId="0" fontId="46" fillId="0" borderId="10" xfId="0" applyFont="1" applyFill="1" applyBorder="1" applyAlignment="1">
      <alignment horizontal="left" vertical="center" wrapText="1"/>
    </xf>
    <xf numFmtId="164" fontId="45" fillId="0" borderId="0" xfId="0" applyNumberFormat="1" applyFont="1" applyFill="1" applyAlignment="1">
      <alignment vertical="center"/>
    </xf>
    <xf numFmtId="0" fontId="45" fillId="0" borderId="0" xfId="0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righ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2" sqref="A42"/>
    </sheetView>
  </sheetViews>
  <sheetFormatPr defaultColWidth="9.140625" defaultRowHeight="15"/>
  <cols>
    <col min="1" max="1" width="50.00390625" style="16" customWidth="1"/>
    <col min="2" max="2" width="15.7109375" style="1" bestFit="1" customWidth="1"/>
    <col min="3" max="3" width="14.140625" style="1" bestFit="1" customWidth="1"/>
    <col min="4" max="4" width="8.140625" style="17" bestFit="1" customWidth="1"/>
    <col min="5" max="5" width="15.7109375" style="1" bestFit="1" customWidth="1"/>
    <col min="6" max="6" width="14.140625" style="1" bestFit="1" customWidth="1"/>
    <col min="7" max="7" width="9.00390625" style="17" bestFit="1" customWidth="1"/>
    <col min="8" max="8" width="14.421875" style="1" bestFit="1" customWidth="1"/>
    <col min="9" max="9" width="9.00390625" style="17" bestFit="1" customWidth="1"/>
    <col min="10" max="16384" width="9.140625" style="1" customWidth="1"/>
  </cols>
  <sheetData>
    <row r="1" spans="1:9" ht="14.25" customHeight="1">
      <c r="A1" s="23" t="s">
        <v>62</v>
      </c>
      <c r="B1" s="23"/>
      <c r="C1" s="23"/>
      <c r="D1" s="23"/>
      <c r="E1" s="23"/>
      <c r="F1" s="23"/>
      <c r="G1" s="23"/>
      <c r="H1" s="23"/>
      <c r="I1" s="23"/>
    </row>
    <row r="2" spans="1:9" ht="14.25">
      <c r="A2" s="20"/>
      <c r="B2" s="20"/>
      <c r="C2" s="20"/>
      <c r="D2" s="20"/>
      <c r="E2" s="20"/>
      <c r="F2" s="20"/>
      <c r="G2" s="20"/>
      <c r="H2" s="20"/>
      <c r="I2" s="20"/>
    </row>
    <row r="3" spans="1:9" s="2" customFormat="1" ht="15" customHeight="1">
      <c r="A3" s="24" t="s">
        <v>15</v>
      </c>
      <c r="B3" s="24"/>
      <c r="C3" s="24"/>
      <c r="D3" s="24"/>
      <c r="E3" s="24"/>
      <c r="F3" s="24"/>
      <c r="G3" s="24"/>
      <c r="H3" s="24"/>
      <c r="I3" s="24"/>
    </row>
    <row r="4" spans="1:9" s="6" customFormat="1" ht="75">
      <c r="A4" s="3" t="s">
        <v>0</v>
      </c>
      <c r="B4" s="21" t="s">
        <v>21</v>
      </c>
      <c r="C4" s="21" t="s">
        <v>22</v>
      </c>
      <c r="D4" s="22" t="s">
        <v>23</v>
      </c>
      <c r="E4" s="21" t="s">
        <v>48</v>
      </c>
      <c r="F4" s="21" t="s">
        <v>49</v>
      </c>
      <c r="G4" s="22" t="s">
        <v>23</v>
      </c>
      <c r="H4" s="21" t="s">
        <v>53</v>
      </c>
      <c r="I4" s="22" t="s">
        <v>23</v>
      </c>
    </row>
    <row r="5" spans="1:9" s="6" customFormat="1" ht="30">
      <c r="A5" s="18" t="s">
        <v>14</v>
      </c>
      <c r="B5" s="7">
        <f>B6+B27+B38</f>
        <v>12374101.3</v>
      </c>
      <c r="C5" s="7">
        <f>C6+C27+C38</f>
        <v>2551496.5</v>
      </c>
      <c r="D5" s="8">
        <f aca="true" t="shared" si="0" ref="D5:D12">C5/B5</f>
        <v>0.20619650980229165</v>
      </c>
      <c r="E5" s="7">
        <f>E6+E27+E38</f>
        <v>13875086.8</v>
      </c>
      <c r="F5" s="7">
        <f>F6+F27+F38</f>
        <v>7347530.999999999</v>
      </c>
      <c r="G5" s="8">
        <f>F5/E5</f>
        <v>0.5295484710048803</v>
      </c>
      <c r="H5" s="7">
        <f>H6+H27+H38</f>
        <v>10009078</v>
      </c>
      <c r="I5" s="8">
        <f aca="true" t="shared" si="1" ref="I5:I18">H5/E5</f>
        <v>0.7213704782012607</v>
      </c>
    </row>
    <row r="6" spans="1:9" ht="15">
      <c r="A6" s="9" t="s">
        <v>6</v>
      </c>
      <c r="B6" s="7">
        <f>SUM(B7:B12)</f>
        <v>2453206.2</v>
      </c>
      <c r="C6" s="7">
        <f>SUM(C7:C12)</f>
        <v>122570</v>
      </c>
      <c r="D6" s="8">
        <f t="shared" si="0"/>
        <v>0.04996318695101944</v>
      </c>
      <c r="E6" s="7">
        <f>SUM(E7:E26)</f>
        <v>3779995.7</v>
      </c>
      <c r="F6" s="7">
        <f>SUM(F7:F26)</f>
        <v>1433790.3</v>
      </c>
      <c r="G6" s="8">
        <f aca="true" t="shared" si="2" ref="G6:G49">F6/E6</f>
        <v>0.37931003466485425</v>
      </c>
      <c r="H6" s="7">
        <f>SUM(H7:H26)</f>
        <v>2569158.4999999995</v>
      </c>
      <c r="I6" s="8">
        <f t="shared" si="1"/>
        <v>0.6796723340187925</v>
      </c>
    </row>
    <row r="7" spans="1:9" ht="42.75">
      <c r="A7" s="10" t="s">
        <v>1</v>
      </c>
      <c r="B7" s="11">
        <v>555217</v>
      </c>
      <c r="C7" s="11">
        <v>111044</v>
      </c>
      <c r="D7" s="12">
        <f t="shared" si="0"/>
        <v>0.20000108065855332</v>
      </c>
      <c r="E7" s="11">
        <v>555217</v>
      </c>
      <c r="F7" s="11">
        <v>308455</v>
      </c>
      <c r="G7" s="12">
        <f>F7/E7</f>
        <v>0.5555575567750988</v>
      </c>
      <c r="H7" s="11">
        <v>386660</v>
      </c>
      <c r="I7" s="12">
        <f t="shared" si="1"/>
        <v>0.6964123937127286</v>
      </c>
    </row>
    <row r="8" spans="1:9" ht="28.5">
      <c r="A8" s="10" t="s">
        <v>2</v>
      </c>
      <c r="B8" s="11">
        <v>264291.1</v>
      </c>
      <c r="C8" s="11">
        <v>0</v>
      </c>
      <c r="D8" s="12">
        <f t="shared" si="0"/>
        <v>0</v>
      </c>
      <c r="E8" s="11">
        <v>264291.1</v>
      </c>
      <c r="F8" s="11">
        <v>264291.1</v>
      </c>
      <c r="G8" s="12">
        <f>F8/E8</f>
        <v>1</v>
      </c>
      <c r="H8" s="11">
        <v>264291.1</v>
      </c>
      <c r="I8" s="12">
        <f t="shared" si="1"/>
        <v>1</v>
      </c>
    </row>
    <row r="9" spans="1:9" ht="42.75">
      <c r="A9" s="10" t="s">
        <v>16</v>
      </c>
      <c r="B9" s="11">
        <v>10000</v>
      </c>
      <c r="C9" s="11">
        <v>0</v>
      </c>
      <c r="D9" s="12">
        <f t="shared" si="0"/>
        <v>0</v>
      </c>
      <c r="E9" s="11">
        <v>10000</v>
      </c>
      <c r="F9" s="11">
        <v>9000</v>
      </c>
      <c r="G9" s="12">
        <f>F9/E9</f>
        <v>0.9</v>
      </c>
      <c r="H9" s="11">
        <v>9000</v>
      </c>
      <c r="I9" s="12">
        <f t="shared" si="1"/>
        <v>0.9</v>
      </c>
    </row>
    <row r="10" spans="1:9" ht="57">
      <c r="A10" s="10" t="s">
        <v>26</v>
      </c>
      <c r="B10" s="11">
        <v>460000</v>
      </c>
      <c r="C10" s="11">
        <v>11526</v>
      </c>
      <c r="D10" s="12">
        <f t="shared" si="0"/>
        <v>0.025056521739130436</v>
      </c>
      <c r="E10" s="11">
        <v>460000</v>
      </c>
      <c r="F10" s="11">
        <v>229664.2</v>
      </c>
      <c r="G10" s="12">
        <f>F10/E10</f>
        <v>0.49927000000000005</v>
      </c>
      <c r="H10" s="11">
        <v>319768.5</v>
      </c>
      <c r="I10" s="12">
        <f t="shared" si="1"/>
        <v>0.6951489130434783</v>
      </c>
    </row>
    <row r="11" spans="1:9" ht="42.75">
      <c r="A11" s="10" t="s">
        <v>27</v>
      </c>
      <c r="B11" s="11">
        <v>237448.1</v>
      </c>
      <c r="C11" s="11">
        <v>0</v>
      </c>
      <c r="D11" s="12">
        <f t="shared" si="0"/>
        <v>0</v>
      </c>
      <c r="E11" s="11">
        <v>237448.1</v>
      </c>
      <c r="F11" s="11">
        <v>16508.7</v>
      </c>
      <c r="G11" s="12">
        <f t="shared" si="2"/>
        <v>0.06952550894279634</v>
      </c>
      <c r="H11" s="11">
        <v>149610</v>
      </c>
      <c r="I11" s="12">
        <f t="shared" si="1"/>
        <v>0.6300745299709705</v>
      </c>
    </row>
    <row r="12" spans="1:9" ht="71.25">
      <c r="A12" s="10" t="s">
        <v>18</v>
      </c>
      <c r="B12" s="11">
        <v>926250</v>
      </c>
      <c r="C12" s="11">
        <v>0</v>
      </c>
      <c r="D12" s="12">
        <f t="shared" si="0"/>
        <v>0</v>
      </c>
      <c r="E12" s="11">
        <v>926250</v>
      </c>
      <c r="F12" s="11">
        <v>200000</v>
      </c>
      <c r="G12" s="12">
        <f t="shared" si="2"/>
        <v>0.21592442645074225</v>
      </c>
      <c r="H12" s="11">
        <v>474999.9</v>
      </c>
      <c r="I12" s="12">
        <f t="shared" si="1"/>
        <v>0.5128204048582996</v>
      </c>
    </row>
    <row r="13" spans="1:9" ht="85.5">
      <c r="A13" s="10" t="s">
        <v>28</v>
      </c>
      <c r="B13" s="11"/>
      <c r="C13" s="11"/>
      <c r="D13" s="12"/>
      <c r="E13" s="11">
        <v>634.5</v>
      </c>
      <c r="F13" s="11">
        <v>634.5</v>
      </c>
      <c r="G13" s="12">
        <f t="shared" si="2"/>
        <v>1</v>
      </c>
      <c r="H13" s="11">
        <v>634.5</v>
      </c>
      <c r="I13" s="12">
        <f t="shared" si="1"/>
        <v>1</v>
      </c>
    </row>
    <row r="14" spans="1:9" ht="71.25">
      <c r="A14" s="10" t="s">
        <v>29</v>
      </c>
      <c r="B14" s="11"/>
      <c r="C14" s="11"/>
      <c r="D14" s="12"/>
      <c r="E14" s="11">
        <v>9203.5</v>
      </c>
      <c r="F14" s="11">
        <v>9203.5</v>
      </c>
      <c r="G14" s="12">
        <f t="shared" si="2"/>
        <v>1</v>
      </c>
      <c r="H14" s="11">
        <v>9203.5</v>
      </c>
      <c r="I14" s="12">
        <f t="shared" si="1"/>
        <v>1</v>
      </c>
    </row>
    <row r="15" spans="1:9" ht="85.5">
      <c r="A15" s="10" t="s">
        <v>30</v>
      </c>
      <c r="B15" s="11"/>
      <c r="C15" s="11"/>
      <c r="D15" s="12"/>
      <c r="E15" s="11">
        <v>14399.7</v>
      </c>
      <c r="F15" s="11">
        <v>14399.7</v>
      </c>
      <c r="G15" s="12">
        <f t="shared" si="2"/>
        <v>1</v>
      </c>
      <c r="H15" s="11">
        <v>14399.7</v>
      </c>
      <c r="I15" s="12">
        <f t="shared" si="1"/>
        <v>1</v>
      </c>
    </row>
    <row r="16" spans="1:9" ht="42.75">
      <c r="A16" s="10" t="s">
        <v>31</v>
      </c>
      <c r="B16" s="11"/>
      <c r="C16" s="11"/>
      <c r="D16" s="12"/>
      <c r="E16" s="11">
        <v>380873</v>
      </c>
      <c r="F16" s="11">
        <v>303213</v>
      </c>
      <c r="G16" s="12">
        <f t="shared" si="2"/>
        <v>0.7961000123400713</v>
      </c>
      <c r="H16" s="11">
        <v>291120.7</v>
      </c>
      <c r="I16" s="12">
        <f t="shared" si="1"/>
        <v>0.7643511091623717</v>
      </c>
    </row>
    <row r="17" spans="1:9" ht="42.75">
      <c r="A17" s="10" t="s">
        <v>32</v>
      </c>
      <c r="B17" s="11"/>
      <c r="C17" s="11"/>
      <c r="D17" s="12"/>
      <c r="E17" s="11">
        <v>20414.9</v>
      </c>
      <c r="F17" s="11">
        <v>0</v>
      </c>
      <c r="G17" s="12">
        <f t="shared" si="2"/>
        <v>0</v>
      </c>
      <c r="H17" s="11">
        <v>0</v>
      </c>
      <c r="I17" s="12">
        <f t="shared" si="1"/>
        <v>0</v>
      </c>
    </row>
    <row r="18" spans="1:9" ht="42.75">
      <c r="A18" s="10" t="s">
        <v>55</v>
      </c>
      <c r="B18" s="11"/>
      <c r="C18" s="11"/>
      <c r="D18" s="12"/>
      <c r="E18" s="11">
        <v>892667.7</v>
      </c>
      <c r="F18" s="11">
        <v>71430</v>
      </c>
      <c r="G18" s="12">
        <f t="shared" si="2"/>
        <v>0.08001857802181037</v>
      </c>
      <c r="H18" s="11">
        <v>302922.3</v>
      </c>
      <c r="I18" s="12">
        <f t="shared" si="1"/>
        <v>0.3393449768598102</v>
      </c>
    </row>
    <row r="19" spans="1:9" ht="57">
      <c r="A19" s="10" t="s">
        <v>54</v>
      </c>
      <c r="B19" s="11"/>
      <c r="C19" s="11"/>
      <c r="D19" s="12"/>
      <c r="E19" s="11"/>
      <c r="F19" s="11"/>
      <c r="G19" s="12"/>
      <c r="H19" s="11">
        <v>331608.3</v>
      </c>
      <c r="I19" s="12"/>
    </row>
    <row r="20" spans="1:9" ht="57">
      <c r="A20" s="10" t="s">
        <v>34</v>
      </c>
      <c r="B20" s="11"/>
      <c r="C20" s="11"/>
      <c r="D20" s="12"/>
      <c r="E20" s="11">
        <v>6816.6</v>
      </c>
      <c r="F20" s="11">
        <v>6816.6</v>
      </c>
      <c r="G20" s="12">
        <f t="shared" si="2"/>
        <v>1</v>
      </c>
      <c r="H20" s="11">
        <v>6816.6</v>
      </c>
      <c r="I20" s="12">
        <f>H20/E20</f>
        <v>1</v>
      </c>
    </row>
    <row r="21" spans="1:9" ht="57">
      <c r="A21" s="10" t="s">
        <v>35</v>
      </c>
      <c r="B21" s="11"/>
      <c r="C21" s="11"/>
      <c r="D21" s="12"/>
      <c r="E21" s="11">
        <v>1779.6</v>
      </c>
      <c r="F21" s="11">
        <v>174</v>
      </c>
      <c r="G21" s="12">
        <f>F21/E21</f>
        <v>0.09777478084962914</v>
      </c>
      <c r="H21" s="11">
        <v>853.7</v>
      </c>
      <c r="I21" s="12">
        <f>H21/E21</f>
        <v>0.4797145425938414</v>
      </c>
    </row>
    <row r="22" spans="1:9" ht="57">
      <c r="A22" s="10" t="s">
        <v>60</v>
      </c>
      <c r="B22" s="11"/>
      <c r="C22" s="11"/>
      <c r="D22" s="12"/>
      <c r="E22" s="11"/>
      <c r="F22" s="11"/>
      <c r="G22" s="12"/>
      <c r="H22" s="11">
        <v>5430.2</v>
      </c>
      <c r="I22" s="12"/>
    </row>
    <row r="23" spans="1:9" ht="28.5">
      <c r="A23" s="10" t="s">
        <v>56</v>
      </c>
      <c r="B23" s="11"/>
      <c r="C23" s="11"/>
      <c r="D23" s="12"/>
      <c r="E23" s="11"/>
      <c r="F23" s="11"/>
      <c r="G23" s="12"/>
      <c r="H23" s="11">
        <v>549.3</v>
      </c>
      <c r="I23" s="12"/>
    </row>
    <row r="24" spans="1:9" ht="57">
      <c r="A24" s="10" t="s">
        <v>57</v>
      </c>
      <c r="B24" s="11"/>
      <c r="C24" s="11"/>
      <c r="D24" s="12"/>
      <c r="E24" s="11"/>
      <c r="F24" s="11"/>
      <c r="G24" s="12"/>
      <c r="H24" s="11">
        <v>545.4</v>
      </c>
      <c r="I24" s="12"/>
    </row>
    <row r="25" spans="1:9" ht="71.25">
      <c r="A25" s="10" t="s">
        <v>58</v>
      </c>
      <c r="B25" s="11"/>
      <c r="C25" s="11"/>
      <c r="D25" s="12"/>
      <c r="E25" s="11"/>
      <c r="F25" s="11"/>
      <c r="G25" s="12"/>
      <c r="H25" s="11">
        <v>512.8</v>
      </c>
      <c r="I25" s="12"/>
    </row>
    <row r="26" spans="1:9" ht="57">
      <c r="A26" s="10" t="s">
        <v>59</v>
      </c>
      <c r="B26" s="11"/>
      <c r="C26" s="11"/>
      <c r="D26" s="12"/>
      <c r="E26" s="11"/>
      <c r="F26" s="11"/>
      <c r="G26" s="12"/>
      <c r="H26" s="11">
        <v>232</v>
      </c>
      <c r="I26" s="12"/>
    </row>
    <row r="27" spans="1:9" ht="15">
      <c r="A27" s="9" t="s">
        <v>7</v>
      </c>
      <c r="B27" s="7">
        <f>SUM(B28:B37)</f>
        <v>9478537.1</v>
      </c>
      <c r="C27" s="7">
        <f>SUM(C28:C37)</f>
        <v>2426471.5</v>
      </c>
      <c r="D27" s="8">
        <f aca="true" t="shared" si="3" ref="D27:D38">C27/B27</f>
        <v>0.25599641320177985</v>
      </c>
      <c r="E27" s="7">
        <f>SUM(E28:E37)</f>
        <v>9478537.1</v>
      </c>
      <c r="F27" s="7">
        <f>SUM(F28:F37)</f>
        <v>5554354.199999999</v>
      </c>
      <c r="G27" s="8">
        <f t="shared" si="2"/>
        <v>0.5859927688630348</v>
      </c>
      <c r="H27" s="7">
        <f>SUM(H28:H37)</f>
        <v>7002481.7</v>
      </c>
      <c r="I27" s="8">
        <f aca="true" t="shared" si="4" ref="I27:I49">H27/E27</f>
        <v>0.7387724103543363</v>
      </c>
    </row>
    <row r="28" spans="1:9" ht="85.5">
      <c r="A28" s="13" t="s">
        <v>24</v>
      </c>
      <c r="B28" s="11">
        <v>3752682</v>
      </c>
      <c r="C28" s="11">
        <v>917134</v>
      </c>
      <c r="D28" s="12">
        <f t="shared" si="3"/>
        <v>0.2443942758805569</v>
      </c>
      <c r="E28" s="11">
        <v>3752682</v>
      </c>
      <c r="F28" s="11">
        <v>2303605</v>
      </c>
      <c r="G28" s="12">
        <f t="shared" si="2"/>
        <v>0.613855637115002</v>
      </c>
      <c r="H28" s="11">
        <v>2782003</v>
      </c>
      <c r="I28" s="12">
        <f t="shared" si="4"/>
        <v>0.7413372622567007</v>
      </c>
    </row>
    <row r="29" spans="1:9" ht="71.25">
      <c r="A29" s="10" t="s">
        <v>25</v>
      </c>
      <c r="B29" s="11">
        <v>2247506</v>
      </c>
      <c r="C29" s="11">
        <v>503810</v>
      </c>
      <c r="D29" s="12">
        <f t="shared" si="3"/>
        <v>0.22416402892806514</v>
      </c>
      <c r="E29" s="11">
        <v>2247506</v>
      </c>
      <c r="F29" s="11">
        <v>1230812</v>
      </c>
      <c r="G29" s="12">
        <f t="shared" si="2"/>
        <v>0.5476345780611932</v>
      </c>
      <c r="H29" s="11">
        <v>1594990</v>
      </c>
      <c r="I29" s="12">
        <f t="shared" si="4"/>
        <v>0.7096710754053605</v>
      </c>
    </row>
    <row r="30" spans="1:9" ht="71.25">
      <c r="A30" s="10" t="s">
        <v>4</v>
      </c>
      <c r="B30" s="11">
        <v>1872345</v>
      </c>
      <c r="C30" s="11">
        <v>524100</v>
      </c>
      <c r="D30" s="12">
        <f t="shared" si="3"/>
        <v>0.2799163615679803</v>
      </c>
      <c r="E30" s="11">
        <v>1872345</v>
      </c>
      <c r="F30" s="11">
        <v>1122100</v>
      </c>
      <c r="G30" s="12">
        <f t="shared" si="2"/>
        <v>0.5993019448872937</v>
      </c>
      <c r="H30" s="11">
        <v>1412000</v>
      </c>
      <c r="I30" s="12">
        <f t="shared" si="4"/>
        <v>0.7541345211486131</v>
      </c>
    </row>
    <row r="31" spans="1:9" ht="57">
      <c r="A31" s="10" t="s">
        <v>3</v>
      </c>
      <c r="B31" s="11">
        <v>473910</v>
      </c>
      <c r="C31" s="11">
        <v>118711.1</v>
      </c>
      <c r="D31" s="12">
        <f t="shared" si="3"/>
        <v>0.2504929205967378</v>
      </c>
      <c r="E31" s="11">
        <v>473910</v>
      </c>
      <c r="F31" s="11">
        <v>253732.1</v>
      </c>
      <c r="G31" s="12">
        <f t="shared" si="2"/>
        <v>0.5354014475322318</v>
      </c>
      <c r="H31" s="11">
        <v>367792.7</v>
      </c>
      <c r="I31" s="12">
        <f t="shared" si="4"/>
        <v>0.7760813234580406</v>
      </c>
    </row>
    <row r="32" spans="1:9" ht="71.25">
      <c r="A32" s="10" t="s">
        <v>5</v>
      </c>
      <c r="B32" s="11">
        <v>890458</v>
      </c>
      <c r="C32" s="11">
        <v>308400</v>
      </c>
      <c r="D32" s="12">
        <f t="shared" si="3"/>
        <v>0.34633862574091084</v>
      </c>
      <c r="E32" s="11">
        <v>890458</v>
      </c>
      <c r="F32" s="11">
        <v>492375</v>
      </c>
      <c r="G32" s="12">
        <f t="shared" si="2"/>
        <v>0.5529457874487061</v>
      </c>
      <c r="H32" s="11">
        <v>601275</v>
      </c>
      <c r="I32" s="12">
        <f t="shared" si="4"/>
        <v>0.6752424033474909</v>
      </c>
    </row>
    <row r="33" spans="1:9" ht="85.5">
      <c r="A33" s="10" t="s">
        <v>11</v>
      </c>
      <c r="B33" s="11">
        <v>209672</v>
      </c>
      <c r="C33" s="11">
        <v>52418</v>
      </c>
      <c r="D33" s="12">
        <f t="shared" si="3"/>
        <v>0.25</v>
      </c>
      <c r="E33" s="11">
        <v>209672</v>
      </c>
      <c r="F33" s="11">
        <v>119766</v>
      </c>
      <c r="G33" s="12">
        <f t="shared" si="2"/>
        <v>0.5712064557976267</v>
      </c>
      <c r="H33" s="11">
        <v>185912</v>
      </c>
      <c r="I33" s="12">
        <f t="shared" si="4"/>
        <v>0.8866801480407493</v>
      </c>
    </row>
    <row r="34" spans="1:9" ht="71.25">
      <c r="A34" s="10" t="s">
        <v>17</v>
      </c>
      <c r="B34" s="11">
        <v>30062</v>
      </c>
      <c r="C34" s="11">
        <v>0</v>
      </c>
      <c r="D34" s="12">
        <f t="shared" si="3"/>
        <v>0</v>
      </c>
      <c r="E34" s="11">
        <v>30062</v>
      </c>
      <c r="F34" s="11">
        <v>30062</v>
      </c>
      <c r="G34" s="12">
        <f t="shared" si="2"/>
        <v>1</v>
      </c>
      <c r="H34" s="11">
        <v>56606.9</v>
      </c>
      <c r="I34" s="12">
        <f t="shared" si="4"/>
        <v>1.8830051227463243</v>
      </c>
    </row>
    <row r="35" spans="1:9" ht="128.25">
      <c r="A35" s="10" t="s">
        <v>36</v>
      </c>
      <c r="B35" s="14">
        <v>3.7</v>
      </c>
      <c r="C35" s="11">
        <v>0</v>
      </c>
      <c r="D35" s="12">
        <f t="shared" si="3"/>
        <v>0</v>
      </c>
      <c r="E35" s="14">
        <v>3.7</v>
      </c>
      <c r="F35" s="14">
        <v>3.7</v>
      </c>
      <c r="G35" s="12">
        <f t="shared" si="2"/>
        <v>1</v>
      </c>
      <c r="H35" s="14">
        <v>3.7</v>
      </c>
      <c r="I35" s="12">
        <f t="shared" si="4"/>
        <v>1</v>
      </c>
    </row>
    <row r="36" spans="1:9" ht="85.5">
      <c r="A36" s="10" t="s">
        <v>9</v>
      </c>
      <c r="B36" s="14">
        <v>0.1</v>
      </c>
      <c r="C36" s="14">
        <v>0.1</v>
      </c>
      <c r="D36" s="12">
        <f t="shared" si="3"/>
        <v>1</v>
      </c>
      <c r="E36" s="14">
        <v>0.1</v>
      </c>
      <c r="F36" s="14">
        <v>0.1</v>
      </c>
      <c r="G36" s="12">
        <f t="shared" si="2"/>
        <v>1</v>
      </c>
      <c r="H36" s="14">
        <v>0.1</v>
      </c>
      <c r="I36" s="12">
        <f t="shared" si="4"/>
        <v>1</v>
      </c>
    </row>
    <row r="37" spans="1:9" ht="42.75">
      <c r="A37" s="10" t="s">
        <v>10</v>
      </c>
      <c r="B37" s="11">
        <v>1898.3</v>
      </c>
      <c r="C37" s="11">
        <v>1898.3</v>
      </c>
      <c r="D37" s="12">
        <f t="shared" si="3"/>
        <v>1</v>
      </c>
      <c r="E37" s="11">
        <v>1898.3</v>
      </c>
      <c r="F37" s="11">
        <v>1898.3</v>
      </c>
      <c r="G37" s="12">
        <f t="shared" si="2"/>
        <v>1</v>
      </c>
      <c r="H37" s="11">
        <v>1898.3</v>
      </c>
      <c r="I37" s="12">
        <f t="shared" si="4"/>
        <v>1</v>
      </c>
    </row>
    <row r="38" spans="1:9" ht="15">
      <c r="A38" s="9" t="s">
        <v>8</v>
      </c>
      <c r="B38" s="7">
        <f>SUM(B39:B42)</f>
        <v>442358</v>
      </c>
      <c r="C38" s="7">
        <f>SUM(C39:C42)</f>
        <v>2455</v>
      </c>
      <c r="D38" s="8">
        <f t="shared" si="3"/>
        <v>0.005549803552778519</v>
      </c>
      <c r="E38" s="7">
        <f>SUM(E39:E45)</f>
        <v>616554</v>
      </c>
      <c r="F38" s="7">
        <f>SUM(F39:F47)</f>
        <v>359386.5</v>
      </c>
      <c r="G38" s="8">
        <f t="shared" si="2"/>
        <v>0.5828954154867214</v>
      </c>
      <c r="H38" s="7">
        <f>SUM(H39:H47)</f>
        <v>437437.8</v>
      </c>
      <c r="I38" s="8">
        <f t="shared" si="4"/>
        <v>0.7094882200099262</v>
      </c>
    </row>
    <row r="39" spans="1:9" ht="42.75">
      <c r="A39" s="10" t="s">
        <v>37</v>
      </c>
      <c r="B39" s="11"/>
      <c r="C39" s="11">
        <v>2455</v>
      </c>
      <c r="D39" s="12"/>
      <c r="E39" s="11">
        <v>8184</v>
      </c>
      <c r="F39" s="11">
        <v>4910</v>
      </c>
      <c r="G39" s="12">
        <f t="shared" si="2"/>
        <v>0.5999511241446726</v>
      </c>
      <c r="H39" s="11">
        <v>5729</v>
      </c>
      <c r="I39" s="12">
        <f t="shared" si="4"/>
        <v>0.7000244379276638</v>
      </c>
    </row>
    <row r="40" spans="1:9" ht="42.75">
      <c r="A40" s="10" t="s">
        <v>38</v>
      </c>
      <c r="B40" s="11">
        <v>20000</v>
      </c>
      <c r="C40" s="11">
        <v>0</v>
      </c>
      <c r="D40" s="12">
        <f>C40/B40</f>
        <v>0</v>
      </c>
      <c r="E40" s="11">
        <v>19500</v>
      </c>
      <c r="F40" s="11">
        <v>0</v>
      </c>
      <c r="G40" s="12">
        <f t="shared" si="2"/>
        <v>0</v>
      </c>
      <c r="H40" s="11">
        <v>68900</v>
      </c>
      <c r="I40" s="12">
        <f t="shared" si="4"/>
        <v>3.533333333333333</v>
      </c>
    </row>
    <row r="41" spans="1:9" ht="57">
      <c r="A41" s="10" t="s">
        <v>20</v>
      </c>
      <c r="B41" s="11">
        <v>350000</v>
      </c>
      <c r="C41" s="11">
        <v>0</v>
      </c>
      <c r="D41" s="12">
        <f>C41/B41</f>
        <v>0</v>
      </c>
      <c r="E41" s="11">
        <v>350000</v>
      </c>
      <c r="F41" s="11">
        <v>350000</v>
      </c>
      <c r="G41" s="12">
        <f t="shared" si="2"/>
        <v>1</v>
      </c>
      <c r="H41" s="11">
        <v>350000</v>
      </c>
      <c r="I41" s="12">
        <f t="shared" si="4"/>
        <v>1</v>
      </c>
    </row>
    <row r="42" spans="1:9" ht="57">
      <c r="A42" s="10" t="s">
        <v>19</v>
      </c>
      <c r="B42" s="11">
        <v>72358</v>
      </c>
      <c r="C42" s="11">
        <v>0</v>
      </c>
      <c r="D42" s="12">
        <f>C42/B42</f>
        <v>0</v>
      </c>
      <c r="E42" s="11">
        <v>72358</v>
      </c>
      <c r="F42" s="11">
        <v>0</v>
      </c>
      <c r="G42" s="12">
        <f t="shared" si="2"/>
        <v>0</v>
      </c>
      <c r="H42" s="11">
        <v>0</v>
      </c>
      <c r="I42" s="12">
        <f t="shared" si="4"/>
        <v>0</v>
      </c>
    </row>
    <row r="43" spans="1:9" ht="99.75">
      <c r="A43" s="10" t="s">
        <v>39</v>
      </c>
      <c r="B43" s="11"/>
      <c r="C43" s="11"/>
      <c r="D43" s="12"/>
      <c r="E43" s="11">
        <v>3500</v>
      </c>
      <c r="F43" s="11">
        <v>3500</v>
      </c>
      <c r="G43" s="12">
        <f t="shared" si="2"/>
        <v>1</v>
      </c>
      <c r="H43" s="11">
        <v>3500</v>
      </c>
      <c r="I43" s="12">
        <f t="shared" si="4"/>
        <v>1</v>
      </c>
    </row>
    <row r="44" spans="1:9" ht="128.25">
      <c r="A44" s="10" t="s">
        <v>40</v>
      </c>
      <c r="B44" s="11"/>
      <c r="C44" s="11"/>
      <c r="D44" s="12"/>
      <c r="E44" s="11">
        <v>160000</v>
      </c>
      <c r="F44" s="11">
        <v>0</v>
      </c>
      <c r="G44" s="12">
        <f t="shared" si="2"/>
        <v>0</v>
      </c>
      <c r="H44" s="11">
        <v>7802.3</v>
      </c>
      <c r="I44" s="12">
        <f t="shared" si="4"/>
        <v>0.048764375</v>
      </c>
    </row>
    <row r="45" spans="1:9" ht="85.5">
      <c r="A45" s="10" t="s">
        <v>41</v>
      </c>
      <c r="B45" s="11"/>
      <c r="C45" s="11"/>
      <c r="D45" s="12"/>
      <c r="E45" s="11">
        <v>3012</v>
      </c>
      <c r="F45" s="11">
        <v>0</v>
      </c>
      <c r="G45" s="12">
        <f t="shared" si="2"/>
        <v>0</v>
      </c>
      <c r="H45" s="11">
        <v>0</v>
      </c>
      <c r="I45" s="12">
        <f t="shared" si="4"/>
        <v>0</v>
      </c>
    </row>
    <row r="46" spans="1:9" ht="42.75">
      <c r="A46" s="10" t="s">
        <v>61</v>
      </c>
      <c r="B46" s="11"/>
      <c r="C46" s="11"/>
      <c r="D46" s="12"/>
      <c r="E46" s="11"/>
      <c r="F46" s="11"/>
      <c r="G46" s="12"/>
      <c r="H46" s="11">
        <v>30</v>
      </c>
      <c r="I46" s="12"/>
    </row>
    <row r="47" spans="1:9" ht="28.5">
      <c r="A47" s="10" t="s">
        <v>51</v>
      </c>
      <c r="B47" s="11"/>
      <c r="C47" s="11"/>
      <c r="D47" s="12"/>
      <c r="E47" s="11"/>
      <c r="F47" s="11">
        <v>976.5</v>
      </c>
      <c r="G47" s="12"/>
      <c r="H47" s="11">
        <v>1476.5</v>
      </c>
      <c r="I47" s="12"/>
    </row>
    <row r="48" spans="1:9" ht="15">
      <c r="A48" s="15" t="s">
        <v>12</v>
      </c>
      <c r="B48" s="14"/>
      <c r="C48" s="7">
        <v>-213279</v>
      </c>
      <c r="D48" s="8"/>
      <c r="E48" s="7">
        <v>-34428</v>
      </c>
      <c r="F48" s="7">
        <v>-34860</v>
      </c>
      <c r="G48" s="8">
        <f t="shared" si="2"/>
        <v>1.0125479261066574</v>
      </c>
      <c r="H48" s="7">
        <v>-35443</v>
      </c>
      <c r="I48" s="8">
        <f t="shared" si="4"/>
        <v>1.0294818171255955</v>
      </c>
    </row>
    <row r="49" spans="1:9" ht="45">
      <c r="A49" s="15" t="s">
        <v>13</v>
      </c>
      <c r="B49" s="7">
        <f>B5+B48</f>
        <v>12374101.3</v>
      </c>
      <c r="C49" s="7">
        <f>C5+C48</f>
        <v>2338217.5</v>
      </c>
      <c r="D49" s="8">
        <f>C49/B49</f>
        <v>0.18896059142493038</v>
      </c>
      <c r="E49" s="7">
        <f>E5+E48</f>
        <v>13840658.8</v>
      </c>
      <c r="F49" s="7">
        <f>F5+F48</f>
        <v>7312670.999999999</v>
      </c>
      <c r="G49" s="8">
        <f t="shared" si="2"/>
        <v>0.5283470321513886</v>
      </c>
      <c r="H49" s="7">
        <f>H5+H48</f>
        <v>9973635</v>
      </c>
      <c r="I49" s="8">
        <f t="shared" si="4"/>
        <v>0.7206040654654386</v>
      </c>
    </row>
  </sheetData>
  <sheetProtection/>
  <mergeCells count="2">
    <mergeCell ref="A1:I1"/>
    <mergeCell ref="A3:I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92" r:id="rId3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21" sqref="H21"/>
    </sheetView>
  </sheetViews>
  <sheetFormatPr defaultColWidth="9.140625" defaultRowHeight="15"/>
  <cols>
    <col min="1" max="1" width="61.7109375" style="16" customWidth="1"/>
    <col min="2" max="2" width="15.7109375" style="1" bestFit="1" customWidth="1"/>
    <col min="3" max="3" width="14.28125" style="1" customWidth="1"/>
    <col min="4" max="4" width="8.140625" style="17" bestFit="1" customWidth="1"/>
    <col min="5" max="5" width="15.7109375" style="1" customWidth="1"/>
    <col min="6" max="6" width="14.28125" style="1" customWidth="1"/>
    <col min="7" max="7" width="9.00390625" style="17" bestFit="1" customWidth="1"/>
    <col min="8" max="16384" width="9.140625" style="1" customWidth="1"/>
  </cols>
  <sheetData>
    <row r="1" spans="1:7" ht="14.25" customHeight="1">
      <c r="A1" s="23" t="s">
        <v>50</v>
      </c>
      <c r="B1" s="23"/>
      <c r="C1" s="23"/>
      <c r="D1" s="23"/>
      <c r="E1" s="23"/>
      <c r="F1" s="23"/>
      <c r="G1" s="23"/>
    </row>
    <row r="2" spans="1:7" ht="14.25">
      <c r="A2" s="20"/>
      <c r="B2" s="20"/>
      <c r="C2" s="20"/>
      <c r="D2" s="20"/>
      <c r="E2" s="20"/>
      <c r="F2" s="20"/>
      <c r="G2" s="20"/>
    </row>
    <row r="3" spans="1:7" s="2" customFormat="1" ht="15" customHeight="1">
      <c r="A3" s="24" t="s">
        <v>15</v>
      </c>
      <c r="B3" s="24"/>
      <c r="C3" s="24"/>
      <c r="D3" s="24"/>
      <c r="E3" s="24"/>
      <c r="F3" s="24"/>
      <c r="G3" s="24"/>
    </row>
    <row r="4" spans="1:7" s="6" customFormat="1" ht="75">
      <c r="A4" s="3" t="s">
        <v>0</v>
      </c>
      <c r="B4" s="4" t="s">
        <v>21</v>
      </c>
      <c r="C4" s="4" t="s">
        <v>22</v>
      </c>
      <c r="D4" s="5" t="s">
        <v>23</v>
      </c>
      <c r="E4" s="4" t="s">
        <v>48</v>
      </c>
      <c r="F4" s="21" t="s">
        <v>49</v>
      </c>
      <c r="G4" s="5" t="s">
        <v>23</v>
      </c>
    </row>
    <row r="5" spans="1:7" s="6" customFormat="1" ht="30">
      <c r="A5" s="18" t="s">
        <v>14</v>
      </c>
      <c r="B5" s="7">
        <f>B6+B21+B32</f>
        <v>12374101.3</v>
      </c>
      <c r="C5" s="7">
        <f>C6+C21+C32</f>
        <v>2551496.5</v>
      </c>
      <c r="D5" s="8">
        <f>C5/B5</f>
        <v>0.20619650980229165</v>
      </c>
      <c r="E5" s="7">
        <f>E6+E21+E32</f>
        <v>13875086.8</v>
      </c>
      <c r="F5" s="7">
        <f>F6+F21+F32</f>
        <v>7347530.999999999</v>
      </c>
      <c r="G5" s="8">
        <f>F5/E5</f>
        <v>0.5295484710048803</v>
      </c>
    </row>
    <row r="6" spans="1:8" ht="15">
      <c r="A6" s="9" t="s">
        <v>6</v>
      </c>
      <c r="B6" s="7">
        <f>SUM(B7:B12)</f>
        <v>2453206.2</v>
      </c>
      <c r="C6" s="7">
        <f>SUM(C7:C12)</f>
        <v>122570</v>
      </c>
      <c r="D6" s="8">
        <f aca="true" t="shared" si="0" ref="D6:D42">C6/B6</f>
        <v>0.04996318695101944</v>
      </c>
      <c r="E6" s="7">
        <f>SUM(E7:E20)</f>
        <v>3779995.7</v>
      </c>
      <c r="F6" s="7">
        <f>SUM(F7:F20)</f>
        <v>1433790.3</v>
      </c>
      <c r="G6" s="8">
        <f aca="true" t="shared" si="1" ref="G6:G42">F6/E6</f>
        <v>0.37931003466485425</v>
      </c>
      <c r="H6" s="17">
        <f>E6/E5</f>
        <v>0.2724304182370953</v>
      </c>
    </row>
    <row r="7" spans="1:7" ht="42.75">
      <c r="A7" s="10" t="s">
        <v>1</v>
      </c>
      <c r="B7" s="11">
        <v>555217</v>
      </c>
      <c r="C7" s="11">
        <v>111044</v>
      </c>
      <c r="D7" s="12">
        <f>C7/B7</f>
        <v>0.20000108065855332</v>
      </c>
      <c r="E7" s="11">
        <v>555217</v>
      </c>
      <c r="F7" s="11">
        <v>308455</v>
      </c>
      <c r="G7" s="12">
        <f>F7/E7</f>
        <v>0.5555575567750988</v>
      </c>
    </row>
    <row r="8" spans="1:7" ht="28.5">
      <c r="A8" s="10" t="s">
        <v>2</v>
      </c>
      <c r="B8" s="11">
        <v>264291.1</v>
      </c>
      <c r="C8" s="11">
        <v>0</v>
      </c>
      <c r="D8" s="12">
        <f>C8/B8</f>
        <v>0</v>
      </c>
      <c r="E8" s="11">
        <v>264291.1</v>
      </c>
      <c r="F8" s="11">
        <v>264291.1</v>
      </c>
      <c r="G8" s="12">
        <f>F8/E8</f>
        <v>1</v>
      </c>
    </row>
    <row r="9" spans="1:7" ht="42.75">
      <c r="A9" s="10" t="s">
        <v>16</v>
      </c>
      <c r="B9" s="11">
        <v>10000</v>
      </c>
      <c r="C9" s="11">
        <v>0</v>
      </c>
      <c r="D9" s="12">
        <f>C9/B9</f>
        <v>0</v>
      </c>
      <c r="E9" s="11">
        <v>10000</v>
      </c>
      <c r="F9" s="11">
        <v>9000</v>
      </c>
      <c r="G9" s="12">
        <f>F9/E9</f>
        <v>0.9</v>
      </c>
    </row>
    <row r="10" spans="1:7" ht="42.75">
      <c r="A10" s="10" t="s">
        <v>26</v>
      </c>
      <c r="B10" s="11">
        <v>460000</v>
      </c>
      <c r="C10" s="11">
        <v>11526</v>
      </c>
      <c r="D10" s="12">
        <f>C10/B10</f>
        <v>0.025056521739130436</v>
      </c>
      <c r="E10" s="11">
        <v>460000</v>
      </c>
      <c r="F10" s="11">
        <v>229664.2</v>
      </c>
      <c r="G10" s="12">
        <f>F10/E10</f>
        <v>0.49927000000000005</v>
      </c>
    </row>
    <row r="11" spans="1:7" ht="28.5">
      <c r="A11" s="10" t="s">
        <v>27</v>
      </c>
      <c r="B11" s="11">
        <v>237448.1</v>
      </c>
      <c r="C11" s="11">
        <v>0</v>
      </c>
      <c r="D11" s="12">
        <f t="shared" si="0"/>
        <v>0</v>
      </c>
      <c r="E11" s="11">
        <v>237448.1</v>
      </c>
      <c r="F11" s="11">
        <v>16508.7</v>
      </c>
      <c r="G11" s="12">
        <f t="shared" si="1"/>
        <v>0.06952550894279634</v>
      </c>
    </row>
    <row r="12" spans="1:7" ht="57">
      <c r="A12" s="10" t="s">
        <v>18</v>
      </c>
      <c r="B12" s="11">
        <v>926250</v>
      </c>
      <c r="C12" s="11">
        <v>0</v>
      </c>
      <c r="D12" s="12">
        <f t="shared" si="0"/>
        <v>0</v>
      </c>
      <c r="E12" s="11">
        <v>926250</v>
      </c>
      <c r="F12" s="11">
        <v>200000</v>
      </c>
      <c r="G12" s="12">
        <f t="shared" si="1"/>
        <v>0.21592442645074225</v>
      </c>
    </row>
    <row r="13" spans="1:7" ht="71.25">
      <c r="A13" s="10" t="s">
        <v>28</v>
      </c>
      <c r="B13" s="11"/>
      <c r="C13" s="11"/>
      <c r="D13" s="12"/>
      <c r="E13" s="11">
        <v>634.5</v>
      </c>
      <c r="F13" s="11">
        <v>634.5</v>
      </c>
      <c r="G13" s="12">
        <f t="shared" si="1"/>
        <v>1</v>
      </c>
    </row>
    <row r="14" spans="1:7" ht="57">
      <c r="A14" s="10" t="s">
        <v>29</v>
      </c>
      <c r="B14" s="11"/>
      <c r="C14" s="11"/>
      <c r="D14" s="12"/>
      <c r="E14" s="11">
        <v>9203.5</v>
      </c>
      <c r="F14" s="11">
        <v>9203.5</v>
      </c>
      <c r="G14" s="12">
        <f t="shared" si="1"/>
        <v>1</v>
      </c>
    </row>
    <row r="15" spans="1:7" ht="71.25">
      <c r="A15" s="10" t="s">
        <v>30</v>
      </c>
      <c r="B15" s="11"/>
      <c r="C15" s="11"/>
      <c r="D15" s="12"/>
      <c r="E15" s="11">
        <v>14399.7</v>
      </c>
      <c r="F15" s="11">
        <v>14399.7</v>
      </c>
      <c r="G15" s="12">
        <f t="shared" si="1"/>
        <v>1</v>
      </c>
    </row>
    <row r="16" spans="1:7" ht="28.5">
      <c r="A16" s="10" t="s">
        <v>31</v>
      </c>
      <c r="B16" s="11"/>
      <c r="C16" s="11"/>
      <c r="D16" s="12"/>
      <c r="E16" s="11">
        <v>380873</v>
      </c>
      <c r="F16" s="11">
        <v>303213</v>
      </c>
      <c r="G16" s="12">
        <f t="shared" si="1"/>
        <v>0.7961000123400713</v>
      </c>
    </row>
    <row r="17" spans="1:7" ht="42.75">
      <c r="A17" s="10" t="s">
        <v>32</v>
      </c>
      <c r="B17" s="11"/>
      <c r="C17" s="11"/>
      <c r="D17" s="12"/>
      <c r="E17" s="11">
        <v>20414.9</v>
      </c>
      <c r="F17" s="11">
        <v>0</v>
      </c>
      <c r="G17" s="12">
        <f t="shared" si="1"/>
        <v>0</v>
      </c>
    </row>
    <row r="18" spans="1:7" ht="28.5">
      <c r="A18" s="10" t="s">
        <v>33</v>
      </c>
      <c r="B18" s="11"/>
      <c r="C18" s="11"/>
      <c r="D18" s="12"/>
      <c r="E18" s="11">
        <v>892667.7</v>
      </c>
      <c r="F18" s="11">
        <v>71430</v>
      </c>
      <c r="G18" s="12">
        <f t="shared" si="1"/>
        <v>0.08001857802181037</v>
      </c>
    </row>
    <row r="19" spans="1:7" ht="57">
      <c r="A19" s="10" t="s">
        <v>34</v>
      </c>
      <c r="B19" s="11"/>
      <c r="C19" s="11"/>
      <c r="D19" s="12"/>
      <c r="E19" s="11">
        <v>6816.6</v>
      </c>
      <c r="F19" s="11">
        <v>6816.6</v>
      </c>
      <c r="G19" s="12">
        <f t="shared" si="1"/>
        <v>1</v>
      </c>
    </row>
    <row r="20" spans="1:7" ht="42.75">
      <c r="A20" s="10" t="s">
        <v>35</v>
      </c>
      <c r="B20" s="11"/>
      <c r="C20" s="11"/>
      <c r="D20" s="12"/>
      <c r="E20" s="11">
        <v>1779.6</v>
      </c>
      <c r="F20" s="11">
        <v>174</v>
      </c>
      <c r="G20" s="12"/>
    </row>
    <row r="21" spans="1:8" ht="15">
      <c r="A21" s="9" t="s">
        <v>7</v>
      </c>
      <c r="B21" s="7">
        <f>SUM(B22:B31)</f>
        <v>9478537.1</v>
      </c>
      <c r="C21" s="7">
        <f>SUM(C22:C31)</f>
        <v>2426471.5</v>
      </c>
      <c r="D21" s="8">
        <f t="shared" si="0"/>
        <v>0.25599641320177985</v>
      </c>
      <c r="E21" s="7">
        <f>SUM(E22:E31)</f>
        <v>9478537.1</v>
      </c>
      <c r="F21" s="7">
        <f>SUM(F22:F31)</f>
        <v>5554354.199999999</v>
      </c>
      <c r="G21" s="8">
        <f t="shared" si="1"/>
        <v>0.5859927688630348</v>
      </c>
      <c r="H21" s="17">
        <f>E21/E5</f>
        <v>0.6831335354240811</v>
      </c>
    </row>
    <row r="22" spans="1:7" ht="71.25">
      <c r="A22" s="13" t="s">
        <v>24</v>
      </c>
      <c r="B22" s="11">
        <v>3752682</v>
      </c>
      <c r="C22" s="11">
        <v>917134</v>
      </c>
      <c r="D22" s="12">
        <f t="shared" si="0"/>
        <v>0.2443942758805569</v>
      </c>
      <c r="E22" s="11">
        <v>3752682</v>
      </c>
      <c r="F22" s="11">
        <v>2303605</v>
      </c>
      <c r="G22" s="12">
        <f t="shared" si="1"/>
        <v>0.613855637115002</v>
      </c>
    </row>
    <row r="23" spans="1:7" ht="57">
      <c r="A23" s="10" t="s">
        <v>25</v>
      </c>
      <c r="B23" s="11">
        <v>2247506</v>
      </c>
      <c r="C23" s="11">
        <v>503810</v>
      </c>
      <c r="D23" s="12">
        <f t="shared" si="0"/>
        <v>0.22416402892806514</v>
      </c>
      <c r="E23" s="11">
        <v>2247506</v>
      </c>
      <c r="F23" s="11">
        <v>1230812</v>
      </c>
      <c r="G23" s="12">
        <f t="shared" si="1"/>
        <v>0.5476345780611932</v>
      </c>
    </row>
    <row r="24" spans="1:7" ht="57">
      <c r="A24" s="10" t="s">
        <v>4</v>
      </c>
      <c r="B24" s="11">
        <v>1872345</v>
      </c>
      <c r="C24" s="11">
        <v>524100</v>
      </c>
      <c r="D24" s="12">
        <f t="shared" si="0"/>
        <v>0.2799163615679803</v>
      </c>
      <c r="E24" s="11">
        <v>1872345</v>
      </c>
      <c r="F24" s="11">
        <v>1122100</v>
      </c>
      <c r="G24" s="12">
        <f t="shared" si="1"/>
        <v>0.5993019448872937</v>
      </c>
    </row>
    <row r="25" spans="1:7" ht="57">
      <c r="A25" s="10" t="s">
        <v>3</v>
      </c>
      <c r="B25" s="11">
        <v>473910</v>
      </c>
      <c r="C25" s="11">
        <v>118711.1</v>
      </c>
      <c r="D25" s="12">
        <f t="shared" si="0"/>
        <v>0.2504929205967378</v>
      </c>
      <c r="E25" s="11">
        <v>473910</v>
      </c>
      <c r="F25" s="11">
        <v>253732.1</v>
      </c>
      <c r="G25" s="12">
        <f t="shared" si="1"/>
        <v>0.5354014475322318</v>
      </c>
    </row>
    <row r="26" spans="1:7" ht="57">
      <c r="A26" s="10" t="s">
        <v>5</v>
      </c>
      <c r="B26" s="11">
        <v>890458</v>
      </c>
      <c r="C26" s="11">
        <v>308400</v>
      </c>
      <c r="D26" s="12">
        <f t="shared" si="0"/>
        <v>0.34633862574091084</v>
      </c>
      <c r="E26" s="11">
        <v>890458</v>
      </c>
      <c r="F26" s="11">
        <v>492375</v>
      </c>
      <c r="G26" s="12">
        <f t="shared" si="1"/>
        <v>0.5529457874487061</v>
      </c>
    </row>
    <row r="27" spans="1:7" ht="71.25">
      <c r="A27" s="10" t="s">
        <v>11</v>
      </c>
      <c r="B27" s="11">
        <v>209672</v>
      </c>
      <c r="C27" s="11">
        <v>52418</v>
      </c>
      <c r="D27" s="12">
        <f t="shared" si="0"/>
        <v>0.25</v>
      </c>
      <c r="E27" s="11">
        <v>209672</v>
      </c>
      <c r="F27" s="11">
        <v>119766</v>
      </c>
      <c r="G27" s="12">
        <f t="shared" si="1"/>
        <v>0.5712064557976267</v>
      </c>
    </row>
    <row r="28" spans="1:7" ht="57">
      <c r="A28" s="10" t="s">
        <v>17</v>
      </c>
      <c r="B28" s="11">
        <v>30062</v>
      </c>
      <c r="C28" s="11">
        <v>0</v>
      </c>
      <c r="D28" s="12">
        <f t="shared" si="0"/>
        <v>0</v>
      </c>
      <c r="E28" s="11">
        <v>30062</v>
      </c>
      <c r="F28" s="11">
        <v>30062</v>
      </c>
      <c r="G28" s="12">
        <f t="shared" si="1"/>
        <v>1</v>
      </c>
    </row>
    <row r="29" spans="1:7" ht="114">
      <c r="A29" s="10" t="s">
        <v>36</v>
      </c>
      <c r="B29" s="14">
        <v>3.7</v>
      </c>
      <c r="C29" s="11">
        <v>0</v>
      </c>
      <c r="D29" s="12">
        <f t="shared" si="0"/>
        <v>0</v>
      </c>
      <c r="E29" s="14">
        <v>3.7</v>
      </c>
      <c r="F29" s="14">
        <v>3.7</v>
      </c>
      <c r="G29" s="12">
        <f t="shared" si="1"/>
        <v>1</v>
      </c>
    </row>
    <row r="30" spans="1:7" ht="71.25">
      <c r="A30" s="10" t="s">
        <v>9</v>
      </c>
      <c r="B30" s="14">
        <v>0.1</v>
      </c>
      <c r="C30" s="14">
        <v>0.1</v>
      </c>
      <c r="D30" s="12">
        <f t="shared" si="0"/>
        <v>1</v>
      </c>
      <c r="E30" s="14">
        <v>0.1</v>
      </c>
      <c r="F30" s="14">
        <v>0.1</v>
      </c>
      <c r="G30" s="12">
        <f t="shared" si="1"/>
        <v>1</v>
      </c>
    </row>
    <row r="31" spans="1:7" ht="28.5">
      <c r="A31" s="10" t="s">
        <v>10</v>
      </c>
      <c r="B31" s="11">
        <v>1898.3</v>
      </c>
      <c r="C31" s="11">
        <v>1898.3</v>
      </c>
      <c r="D31" s="12">
        <f t="shared" si="0"/>
        <v>1</v>
      </c>
      <c r="E31" s="11">
        <v>1898.3</v>
      </c>
      <c r="F31" s="11">
        <v>1898.3</v>
      </c>
      <c r="G31" s="12">
        <f t="shared" si="1"/>
        <v>1</v>
      </c>
    </row>
    <row r="32" spans="1:8" ht="15">
      <c r="A32" s="9" t="s">
        <v>8</v>
      </c>
      <c r="B32" s="7">
        <f>SUM(B33:B36)</f>
        <v>442358</v>
      </c>
      <c r="C32" s="7">
        <f>SUM(C33:C36)</f>
        <v>2455</v>
      </c>
      <c r="D32" s="8">
        <f t="shared" si="0"/>
        <v>0.005549803552778519</v>
      </c>
      <c r="E32" s="7">
        <f>SUM(E33:E39)</f>
        <v>616554</v>
      </c>
      <c r="F32" s="7">
        <f>SUM(F33:F40)</f>
        <v>359386.5</v>
      </c>
      <c r="G32" s="8">
        <f t="shared" si="1"/>
        <v>0.5828954154867214</v>
      </c>
      <c r="H32" s="17">
        <f>E32/E5</f>
        <v>0.04443604633882362</v>
      </c>
    </row>
    <row r="33" spans="1:7" ht="28.5">
      <c r="A33" s="10" t="s">
        <v>37</v>
      </c>
      <c r="B33" s="11"/>
      <c r="C33" s="11">
        <v>2455</v>
      </c>
      <c r="D33" s="12"/>
      <c r="E33" s="11">
        <v>8184</v>
      </c>
      <c r="F33" s="11">
        <v>4910</v>
      </c>
      <c r="G33" s="12">
        <f t="shared" si="1"/>
        <v>0.5999511241446726</v>
      </c>
    </row>
    <row r="34" spans="1:7" ht="42.75">
      <c r="A34" s="10" t="s">
        <v>38</v>
      </c>
      <c r="B34" s="11">
        <v>20000</v>
      </c>
      <c r="C34" s="11">
        <v>0</v>
      </c>
      <c r="D34" s="12">
        <f t="shared" si="0"/>
        <v>0</v>
      </c>
      <c r="E34" s="11">
        <v>19500</v>
      </c>
      <c r="F34" s="11">
        <v>0</v>
      </c>
      <c r="G34" s="12">
        <f t="shared" si="1"/>
        <v>0</v>
      </c>
    </row>
    <row r="35" spans="1:7" ht="57">
      <c r="A35" s="10" t="s">
        <v>20</v>
      </c>
      <c r="B35" s="11">
        <v>350000</v>
      </c>
      <c r="C35" s="11">
        <v>0</v>
      </c>
      <c r="D35" s="12">
        <f t="shared" si="0"/>
        <v>0</v>
      </c>
      <c r="E35" s="11">
        <v>350000</v>
      </c>
      <c r="F35" s="11">
        <v>350000</v>
      </c>
      <c r="G35" s="12">
        <f t="shared" si="1"/>
        <v>1</v>
      </c>
    </row>
    <row r="36" spans="1:7" ht="42.75">
      <c r="A36" s="10" t="s">
        <v>19</v>
      </c>
      <c r="B36" s="11">
        <v>72358</v>
      </c>
      <c r="C36" s="11">
        <v>0</v>
      </c>
      <c r="D36" s="12">
        <f t="shared" si="0"/>
        <v>0</v>
      </c>
      <c r="E36" s="11">
        <v>72358</v>
      </c>
      <c r="F36" s="11">
        <v>0</v>
      </c>
      <c r="G36" s="12">
        <f t="shared" si="1"/>
        <v>0</v>
      </c>
    </row>
    <row r="37" spans="1:7" ht="85.5">
      <c r="A37" s="10" t="s">
        <v>39</v>
      </c>
      <c r="B37" s="11"/>
      <c r="C37" s="11"/>
      <c r="D37" s="12"/>
      <c r="E37" s="11">
        <v>3500</v>
      </c>
      <c r="F37" s="11">
        <v>3500</v>
      </c>
      <c r="G37" s="12">
        <f t="shared" si="1"/>
        <v>1</v>
      </c>
    </row>
    <row r="38" spans="1:7" ht="114">
      <c r="A38" s="10" t="s">
        <v>40</v>
      </c>
      <c r="B38" s="11"/>
      <c r="C38" s="11"/>
      <c r="D38" s="12"/>
      <c r="E38" s="11">
        <v>160000</v>
      </c>
      <c r="F38" s="11">
        <v>0</v>
      </c>
      <c r="G38" s="12">
        <f t="shared" si="1"/>
        <v>0</v>
      </c>
    </row>
    <row r="39" spans="1:7" ht="71.25">
      <c r="A39" s="10" t="s">
        <v>41</v>
      </c>
      <c r="B39" s="11"/>
      <c r="C39" s="11"/>
      <c r="D39" s="12"/>
      <c r="E39" s="11">
        <v>3012</v>
      </c>
      <c r="F39" s="11">
        <v>0</v>
      </c>
      <c r="G39" s="12">
        <f t="shared" si="1"/>
        <v>0</v>
      </c>
    </row>
    <row r="40" spans="1:7" ht="28.5">
      <c r="A40" s="10" t="s">
        <v>51</v>
      </c>
      <c r="B40" s="11"/>
      <c r="C40" s="11"/>
      <c r="D40" s="12"/>
      <c r="E40" s="11"/>
      <c r="F40" s="11">
        <v>976.5</v>
      </c>
      <c r="G40" s="12"/>
    </row>
    <row r="41" spans="1:7" ht="15">
      <c r="A41" s="15" t="s">
        <v>12</v>
      </c>
      <c r="B41" s="14"/>
      <c r="C41" s="11">
        <v>-213279</v>
      </c>
      <c r="D41" s="12"/>
      <c r="E41" s="11">
        <v>-34428</v>
      </c>
      <c r="F41" s="11">
        <v>-34860</v>
      </c>
      <c r="G41" s="12">
        <f t="shared" si="1"/>
        <v>1.0125479261066574</v>
      </c>
    </row>
    <row r="42" spans="1:7" ht="30">
      <c r="A42" s="15" t="s">
        <v>13</v>
      </c>
      <c r="B42" s="7">
        <f>B5+B41</f>
        <v>12374101.3</v>
      </c>
      <c r="C42" s="7">
        <f>C5+C41</f>
        <v>2338217.5</v>
      </c>
      <c r="D42" s="8">
        <f t="shared" si="0"/>
        <v>0.18896059142493038</v>
      </c>
      <c r="E42" s="7">
        <f>E5+E41</f>
        <v>13840658.8</v>
      </c>
      <c r="F42" s="7">
        <f>F5+F41</f>
        <v>7312670.999999999</v>
      </c>
      <c r="G42" s="8">
        <f t="shared" si="1"/>
        <v>0.5283470321513886</v>
      </c>
    </row>
  </sheetData>
  <sheetProtection/>
  <mergeCells count="2">
    <mergeCell ref="A1:G1"/>
    <mergeCell ref="A3:G3"/>
  </mergeCells>
  <printOptions/>
  <pageMargins left="0.4724409448818898" right="0.4724409448818898" top="0.7480314960629921" bottom="0.7480314960629921" header="0.31496062992125984" footer="0.31496062992125984"/>
  <pageSetup horizontalDpi="600" verticalDpi="600" orientation="landscape" paperSize="9" scale="98" r:id="rId3"/>
  <headerFoot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61.7109375" style="16" customWidth="1"/>
    <col min="2" max="2" width="15.57421875" style="1" bestFit="1" customWidth="1"/>
    <col min="3" max="4" width="13.140625" style="1" bestFit="1" customWidth="1"/>
    <col min="5" max="16384" width="9.140625" style="1" customWidth="1"/>
  </cols>
  <sheetData>
    <row r="1" spans="1:7" ht="15">
      <c r="A1" s="25" t="s">
        <v>52</v>
      </c>
      <c r="B1" s="25"/>
      <c r="C1" s="6"/>
      <c r="D1" s="6"/>
      <c r="E1" s="6"/>
      <c r="F1" s="6"/>
      <c r="G1" s="6"/>
    </row>
    <row r="2" spans="1:2" s="6" customFormat="1" ht="15">
      <c r="A2" s="3" t="s">
        <v>0</v>
      </c>
      <c r="B2" s="4"/>
    </row>
    <row r="3" spans="1:2" ht="15">
      <c r="A3" s="9" t="s">
        <v>42</v>
      </c>
      <c r="B3" s="7">
        <f>SUM(B4:B8)</f>
        <v>206983.69999999998</v>
      </c>
    </row>
    <row r="4" spans="1:2" ht="71.25">
      <c r="A4" s="10" t="s">
        <v>43</v>
      </c>
      <c r="B4" s="11">
        <v>12619.4</v>
      </c>
    </row>
    <row r="5" spans="1:2" ht="28.5">
      <c r="A5" s="10" t="s">
        <v>44</v>
      </c>
      <c r="B5" s="11">
        <v>12618.9</v>
      </c>
    </row>
    <row r="6" spans="1:2" ht="42.75">
      <c r="A6" s="10" t="s">
        <v>45</v>
      </c>
      <c r="B6" s="11">
        <v>5440.5</v>
      </c>
    </row>
    <row r="7" spans="1:2" ht="14.25">
      <c r="A7" s="10" t="s">
        <v>46</v>
      </c>
      <c r="B7" s="11">
        <v>174000</v>
      </c>
    </row>
    <row r="8" spans="1:2" ht="14.25">
      <c r="A8" s="10" t="s">
        <v>47</v>
      </c>
      <c r="B8" s="11">
        <v>2304.9</v>
      </c>
    </row>
    <row r="10" ht="14.25">
      <c r="B10" s="19">
        <f>B5+B6</f>
        <v>18059.4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Gorduma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Водичева Лариса Валентиновна</dc:creator>
  <cp:keywords/>
  <dc:description/>
  <cp:lastModifiedBy>larisa</cp:lastModifiedBy>
  <cp:lastPrinted>2015-11-10T10:34:17Z</cp:lastPrinted>
  <dcterms:created xsi:type="dcterms:W3CDTF">2010-11-23T10:51:31Z</dcterms:created>
  <dcterms:modified xsi:type="dcterms:W3CDTF">2015-11-10T11:39:13Z</dcterms:modified>
  <cp:category/>
  <cp:version/>
  <cp:contentType/>
  <cp:contentStatus/>
</cp:coreProperties>
</file>